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07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3" i="1"/>
  <c r="L9"/>
  <c r="L8"/>
  <c r="L7"/>
  <c r="L6"/>
  <c r="P3" s="1"/>
  <c r="L5"/>
  <c r="L4"/>
  <c r="L3"/>
  <c r="L2"/>
  <c r="Q3"/>
  <c r="R3"/>
  <c r="S3"/>
  <c r="N3" l="1"/>
</calcChain>
</file>

<file path=xl/sharedStrings.xml><?xml version="1.0" encoding="utf-8"?>
<sst xmlns="http://schemas.openxmlformats.org/spreadsheetml/2006/main" count="41" uniqueCount="40">
  <si>
    <t>ویستا بست</t>
  </si>
  <si>
    <t>وینتک</t>
  </si>
  <si>
    <t>پروفیل</t>
  </si>
  <si>
    <t>شیشه</t>
  </si>
  <si>
    <t>4*4</t>
  </si>
  <si>
    <t>6*4</t>
  </si>
  <si>
    <t>6*6</t>
  </si>
  <si>
    <t>طرح 1</t>
  </si>
  <si>
    <t>انواع طرح</t>
  </si>
  <si>
    <t>ساده بدون باز شو</t>
  </si>
  <si>
    <t>طرح 2</t>
  </si>
  <si>
    <t>باز شو</t>
  </si>
  <si>
    <t>تک حالته</t>
  </si>
  <si>
    <t>دو حالته</t>
  </si>
  <si>
    <t xml:space="preserve">دو باز شو تک حالته </t>
  </si>
  <si>
    <t>دو باز شو دو حالته</t>
  </si>
  <si>
    <t>یک بازشو تک ساده</t>
  </si>
  <si>
    <t>یک باز شو تک دوحالته</t>
  </si>
  <si>
    <t>یک باز شو تک کشویی</t>
  </si>
  <si>
    <t>یک باز شو ساده + یک لنگه ثابت</t>
  </si>
  <si>
    <t>یک باز شو دوحالته + یک لنگه ثابت</t>
  </si>
  <si>
    <t>طرح 3</t>
  </si>
  <si>
    <t>طرح 4</t>
  </si>
  <si>
    <t>طرح 5</t>
  </si>
  <si>
    <t>طرح 6</t>
  </si>
  <si>
    <t>طرح 7</t>
  </si>
  <si>
    <t>طرح 8</t>
  </si>
  <si>
    <t>انتخاب پروفیل</t>
  </si>
  <si>
    <t>انتخاب نوع شیشه</t>
  </si>
  <si>
    <t>انتخاب نوع بازشو</t>
  </si>
  <si>
    <t xml:space="preserve">انتخاب طرح </t>
  </si>
  <si>
    <t>عرض</t>
  </si>
  <si>
    <t>ارتفاع</t>
  </si>
  <si>
    <t>واحد پروفیل</t>
  </si>
  <si>
    <t>واحد شیشه</t>
  </si>
  <si>
    <t xml:space="preserve"> میزان پروفیل مصرفی</t>
  </si>
  <si>
    <t>شیشه مصرفی</t>
  </si>
  <si>
    <r>
      <t xml:space="preserve">ابعاد کل </t>
    </r>
    <r>
      <rPr>
        <b/>
        <sz val="10"/>
        <color rgb="FFC00000"/>
        <rFont val="B Nazanin"/>
        <charset val="178"/>
      </rPr>
      <t>(سانتی متر)</t>
    </r>
  </si>
  <si>
    <t>توضیحات طرح</t>
  </si>
  <si>
    <r>
      <t xml:space="preserve">قیمت نهایی </t>
    </r>
    <r>
      <rPr>
        <sz val="8"/>
        <color rgb="FFC00000"/>
        <rFont val="B Titr"/>
        <charset val="178"/>
      </rPr>
      <t>(تومان)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</si>
</sst>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1"/>
      <color rgb="FFFF0000"/>
      <name val="B Titr"/>
      <charset val="178"/>
    </font>
    <font>
      <sz val="16"/>
      <color rgb="FFC00000"/>
      <name val="B Titr"/>
      <charset val="178"/>
    </font>
    <font>
      <b/>
      <sz val="10"/>
      <color rgb="FFC00000"/>
      <name val="B Nazanin"/>
      <charset val="178"/>
    </font>
    <font>
      <sz val="8"/>
      <color rgb="FFC00000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view="pageBreakPreview" topLeftCell="N1" zoomScale="180" zoomScaleSheetLayoutView="180" workbookViewId="0">
      <selection activeCell="V8" sqref="V8"/>
    </sheetView>
  </sheetViews>
  <sheetFormatPr defaultRowHeight="15"/>
  <cols>
    <col min="1" max="10" width="0" style="1" hidden="1" customWidth="1"/>
    <col min="11" max="13" width="30.85546875" style="1" hidden="1" customWidth="1"/>
    <col min="14" max="14" width="30.85546875" style="1" customWidth="1"/>
    <col min="15" max="15" width="30.85546875" style="1" hidden="1" customWidth="1"/>
    <col min="16" max="19" width="0" style="1" hidden="1" customWidth="1"/>
    <col min="20" max="20" width="13" style="1" customWidth="1"/>
    <col min="21" max="21" width="11.7109375" style="1" customWidth="1"/>
    <col min="22" max="22" width="13" style="1" customWidth="1"/>
    <col min="23" max="23" width="17.5703125" style="1" customWidth="1"/>
    <col min="24" max="16384" width="9.140625" style="1"/>
  </cols>
  <sheetData>
    <row r="1" spans="1:25" ht="22.5">
      <c r="A1" s="1" t="s">
        <v>2</v>
      </c>
      <c r="D1" s="1" t="s">
        <v>3</v>
      </c>
      <c r="G1" s="1" t="s">
        <v>11</v>
      </c>
      <c r="J1" s="1" t="s">
        <v>8</v>
      </c>
      <c r="K1" s="1" t="s">
        <v>38</v>
      </c>
      <c r="N1" s="10" t="s">
        <v>39</v>
      </c>
      <c r="O1" s="3"/>
      <c r="P1" s="3"/>
      <c r="Q1" s="3"/>
      <c r="R1" s="3"/>
      <c r="S1" s="3"/>
      <c r="T1" s="12" t="s">
        <v>30</v>
      </c>
      <c r="U1" s="12" t="s">
        <v>29</v>
      </c>
      <c r="V1" s="12" t="s">
        <v>28</v>
      </c>
      <c r="W1" s="13" t="s">
        <v>27</v>
      </c>
      <c r="X1" s="12" t="s">
        <v>37</v>
      </c>
      <c r="Y1" s="12"/>
    </row>
    <row r="2" spans="1:25" ht="41.25" customHeight="1" thickBot="1">
      <c r="A2" s="1" t="s">
        <v>0</v>
      </c>
      <c r="B2" s="1">
        <v>70000</v>
      </c>
      <c r="D2" s="1" t="s">
        <v>4</v>
      </c>
      <c r="E2" s="1">
        <v>35000</v>
      </c>
      <c r="G2" s="1" t="s">
        <v>12</v>
      </c>
      <c r="H2" s="1">
        <v>100000</v>
      </c>
      <c r="J2" s="1" t="s">
        <v>7</v>
      </c>
      <c r="K2" s="1" t="s">
        <v>9</v>
      </c>
      <c r="L2" s="2">
        <f>(Y3+X3)*2/100</f>
        <v>0</v>
      </c>
      <c r="N2" s="11"/>
      <c r="O2" s="4" t="s">
        <v>36</v>
      </c>
      <c r="P2" s="4" t="s">
        <v>35</v>
      </c>
      <c r="Q2" s="5" t="s">
        <v>11</v>
      </c>
      <c r="R2" s="5" t="s">
        <v>34</v>
      </c>
      <c r="S2" s="5" t="s">
        <v>33</v>
      </c>
      <c r="T2" s="15"/>
      <c r="U2" s="15"/>
      <c r="V2" s="15"/>
      <c r="W2" s="14"/>
      <c r="X2" s="4" t="s">
        <v>32</v>
      </c>
      <c r="Y2" s="4" t="s">
        <v>31</v>
      </c>
    </row>
    <row r="3" spans="1:25" ht="33" thickBot="1">
      <c r="A3" s="1" t="s">
        <v>1</v>
      </c>
      <c r="B3" s="1">
        <v>65000</v>
      </c>
      <c r="D3" s="1" t="s">
        <v>5</v>
      </c>
      <c r="E3" s="1">
        <v>40000</v>
      </c>
      <c r="G3" s="1" t="s">
        <v>13</v>
      </c>
      <c r="H3" s="1">
        <v>150000</v>
      </c>
      <c r="J3" s="1" t="s">
        <v>10</v>
      </c>
      <c r="K3" s="1" t="s">
        <v>16</v>
      </c>
      <c r="L3" s="2">
        <f>((Y3+X3)*2+(Y3+X3)*2)/100</f>
        <v>0</v>
      </c>
      <c r="M3" s="2"/>
      <c r="N3" s="6" t="e">
        <f>(P3*S3)+Q3+O3*R3</f>
        <v>#N/A</v>
      </c>
      <c r="O3" s="7">
        <f>Y3*X3/10000</f>
        <v>0</v>
      </c>
      <c r="P3" s="8" t="e">
        <f>VLOOKUP(T3,$J$2:$L$12,3,0)</f>
        <v>#N/A</v>
      </c>
      <c r="Q3" s="9" t="e">
        <f>VLOOKUP(U3,$G$2:$H$7,2,0)</f>
        <v>#N/A</v>
      </c>
      <c r="R3" s="9" t="e">
        <f>VLOOKUP(V3,$D$2:$E$7,2,0)</f>
        <v>#N/A</v>
      </c>
      <c r="S3" s="9" t="e">
        <f>VLOOKUP(W3,$A$2:$B$7,2,0)</f>
        <v>#N/A</v>
      </c>
      <c r="T3" s="16"/>
      <c r="U3" s="16"/>
      <c r="V3" s="16"/>
      <c r="W3" s="17"/>
      <c r="X3" s="16"/>
      <c r="Y3" s="16"/>
    </row>
    <row r="4" spans="1:25">
      <c r="D4" s="1" t="s">
        <v>6</v>
      </c>
      <c r="E4" s="1">
        <v>45000</v>
      </c>
      <c r="J4" s="1" t="s">
        <v>21</v>
      </c>
      <c r="K4" s="1" t="s">
        <v>17</v>
      </c>
      <c r="L4" s="2">
        <f>((Y3+X3)*2+(Y3+X3)*2)/100</f>
        <v>0</v>
      </c>
      <c r="M4" s="2"/>
    </row>
    <row r="5" spans="1:25">
      <c r="J5" s="1" t="s">
        <v>22</v>
      </c>
      <c r="K5" s="1" t="s">
        <v>19</v>
      </c>
      <c r="L5" s="2">
        <f>((Y3+X3)*2+(Y3/2+X3)*2)/100</f>
        <v>0</v>
      </c>
      <c r="M5" s="2"/>
    </row>
    <row r="6" spans="1:25">
      <c r="J6" s="1" t="s">
        <v>23</v>
      </c>
      <c r="K6" s="1" t="s">
        <v>20</v>
      </c>
      <c r="L6" s="2">
        <f>((Y3+X3)*2+(Y3/2+X3)*2)/100</f>
        <v>0</v>
      </c>
      <c r="M6" s="2"/>
    </row>
    <row r="7" spans="1:25">
      <c r="J7" s="1" t="s">
        <v>24</v>
      </c>
      <c r="K7" s="1" t="s">
        <v>14</v>
      </c>
      <c r="L7" s="2">
        <f>((Y3+X3)*2+(Y3/2+X3)*2+(Y3/2+X3)*2)/100</f>
        <v>0</v>
      </c>
      <c r="M7" s="2"/>
    </row>
    <row r="8" spans="1:25">
      <c r="J8" s="1" t="s">
        <v>25</v>
      </c>
      <c r="K8" s="1" t="s">
        <v>15</v>
      </c>
      <c r="L8" s="2">
        <f>((Y3+X3)*2+(Y3/2+X3)*2+(Y3/2+X3)*2)/100</f>
        <v>0</v>
      </c>
      <c r="M8" s="2"/>
    </row>
    <row r="9" spans="1:25">
      <c r="J9" s="1" t="s">
        <v>26</v>
      </c>
      <c r="K9" s="1" t="s">
        <v>18</v>
      </c>
      <c r="L9" s="2">
        <f>((Y3+X3)*2+(Y3+X3)*2)/100</f>
        <v>0</v>
      </c>
      <c r="M9" s="2"/>
    </row>
  </sheetData>
  <sheetProtection password="C773" sheet="1" objects="1" scenarios="1"/>
  <mergeCells count="6">
    <mergeCell ref="N1:N2"/>
    <mergeCell ref="X1:Y1"/>
    <mergeCell ref="W1:W2"/>
    <mergeCell ref="V1:V2"/>
    <mergeCell ref="U1:U2"/>
    <mergeCell ref="T1:T2"/>
  </mergeCells>
  <dataValidations count="4">
    <dataValidation type="list" allowBlank="1" showInputMessage="1" showErrorMessage="1" sqref="W3">
      <formula1>$A$2:$A$3</formula1>
    </dataValidation>
    <dataValidation type="list" allowBlank="1" showInputMessage="1" showErrorMessage="1" sqref="V3">
      <formula1>$D$2:$D$4</formula1>
    </dataValidation>
    <dataValidation type="list" allowBlank="1" showInputMessage="1" showErrorMessage="1" sqref="U3">
      <formula1>$G$2:$G$3</formula1>
    </dataValidation>
    <dataValidation type="list" allowBlank="1" showInputMessage="1" showErrorMessage="1" sqref="T3">
      <formula1>$J$2:$J$9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sahraei-m</dc:creator>
  <cp:lastModifiedBy>sahraei-m</cp:lastModifiedBy>
  <dcterms:created xsi:type="dcterms:W3CDTF">2021-08-28T12:02:24Z</dcterms:created>
  <dcterms:modified xsi:type="dcterms:W3CDTF">2021-09-04T10:26:56Z</dcterms:modified>
</cp:coreProperties>
</file>